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be\Documents\Oorcamentista\planilhas\"/>
    </mc:Choice>
  </mc:AlternateContent>
  <bookViews>
    <workbookView xWindow="0" yWindow="0" windowWidth="23040" windowHeight="9084"/>
  </bookViews>
  <sheets>
    <sheet name="Composição de Preços" sheetId="2" r:id="rId1"/>
  </sheets>
  <definedNames>
    <definedName name="_xlnm.Print_Area" localSheetId="0">'Composição de Preços'!$A$1:$J$68</definedName>
  </definedNames>
  <calcPr calcId="162913"/>
</workbook>
</file>

<file path=xl/calcChain.xml><?xml version="1.0" encoding="utf-8"?>
<calcChain xmlns="http://schemas.openxmlformats.org/spreadsheetml/2006/main">
  <c r="H70" i="2" l="1"/>
  <c r="H71" i="2"/>
  <c r="H72" i="2"/>
  <c r="H73" i="2"/>
  <c r="H74" i="2"/>
  <c r="H65" i="2"/>
  <c r="H66" i="2"/>
  <c r="H67" i="2"/>
  <c r="H68" i="2"/>
  <c r="H69" i="2"/>
  <c r="H64" i="2"/>
  <c r="F75" i="2"/>
  <c r="H75" i="2" s="1"/>
  <c r="H63" i="2" l="1"/>
  <c r="H78" i="2" s="1"/>
  <c r="H77" i="2" l="1"/>
  <c r="H16" i="2" l="1"/>
  <c r="H17" i="2"/>
  <c r="H18" i="2"/>
  <c r="H19" i="2"/>
  <c r="H20" i="2"/>
  <c r="H21" i="2"/>
  <c r="H15" i="2"/>
  <c r="H14" i="2" s="1"/>
  <c r="H29" i="2"/>
  <c r="H30" i="2"/>
  <c r="H31" i="2"/>
  <c r="H32" i="2"/>
  <c r="H33" i="2"/>
  <c r="H34" i="2"/>
  <c r="H35" i="2"/>
  <c r="H28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42" i="2"/>
  <c r="H27" i="2" l="1"/>
  <c r="H41" i="2"/>
  <c r="F58" i="2" l="1"/>
  <c r="H58" i="2" s="1"/>
  <c r="H61" i="2" l="1"/>
  <c r="H60" i="2"/>
  <c r="F36" i="2"/>
  <c r="H36" i="2" s="1"/>
  <c r="F22" i="2"/>
  <c r="H22" i="2" s="1"/>
  <c r="H25" i="2" l="1"/>
  <c r="H24" i="2"/>
  <c r="H39" i="2" l="1"/>
  <c r="H38" i="2"/>
</calcChain>
</file>

<file path=xl/sharedStrings.xml><?xml version="1.0" encoding="utf-8"?>
<sst xmlns="http://schemas.openxmlformats.org/spreadsheetml/2006/main" count="228" uniqueCount="100">
  <si>
    <t>DESCRIÇÃO</t>
  </si>
  <si>
    <t>UNIDADE</t>
  </si>
  <si>
    <t>COEFICIENTE</t>
  </si>
  <si>
    <t/>
  </si>
  <si>
    <t>COMPOSICAO</t>
  </si>
  <si>
    <t>INSUMO</t>
  </si>
  <si>
    <t>H</t>
  </si>
  <si>
    <t>SERVENTE COM ENCARGOS COMPLEMENTARES</t>
  </si>
  <si>
    <t>COMPOSIÇÃO DE PREÇOS</t>
  </si>
  <si>
    <t>VALOR UNITÁRIO</t>
  </si>
  <si>
    <t>VALOR TOTAL</t>
  </si>
  <si>
    <t>CLASSE/TIPO</t>
  </si>
  <si>
    <t>UN</t>
  </si>
  <si>
    <t>CÓDIGO|BANCO</t>
  </si>
  <si>
    <t>Inserir percentual do BDI</t>
  </si>
  <si>
    <t>ENCARGOS SOCIAIS DESONERADOS: 88,28%(HORA)   49,82%(MÊS</t>
  </si>
  <si>
    <t>ENCARGOS SOCIAIS DESONERADOS:</t>
  </si>
  <si>
    <t>Hora</t>
  </si>
  <si>
    <t>Mês</t>
  </si>
  <si>
    <t>M.O sem L.S =</t>
  </si>
  <si>
    <t>L.S =</t>
  </si>
  <si>
    <t>M.O com L.S =</t>
  </si>
  <si>
    <t>Valor do BDI =</t>
  </si>
  <si>
    <t>Valor com BDI =</t>
  </si>
  <si>
    <t>M2</t>
  </si>
  <si>
    <t>L</t>
  </si>
  <si>
    <t>88316|SINAPI</t>
  </si>
  <si>
    <t>Composições Analíticas com Preço Unitário</t>
  </si>
  <si>
    <t>CANT</t>
  </si>
  <si>
    <t>PLACA DE OBRA EM CHAPA DE ACO GALVANIZADO</t>
  </si>
  <si>
    <t>SARRAFO DE MADEIRA NAO APARELHADA *2,5 X 7* CM, MACARANDUBA, ANGELIM OU EQUIVALENTE DA REGIAO</t>
  </si>
  <si>
    <t>M</t>
  </si>
  <si>
    <t>PECA DE MADEIRA NATIVA / REGIONAL 7,5 X 7,5CM (3X3) NAO APARELHADA (P/FORMA)</t>
  </si>
  <si>
    <t>PLACA DE OBRA (PARA CONSTRUCAO CIVIL) EM CHAPA GALVANIZADA *N. 22*, DE *2,0 X 1,125* M</t>
  </si>
  <si>
    <t>PREGO DE ACO POLIDO COM CABECA 18 X 30 (2 3/4 X 10)</t>
  </si>
  <si>
    <t>KG</t>
  </si>
  <si>
    <t>CARPINTEIRO DE FORMAS COM ENCARGOS COMPLEMENTARES</t>
  </si>
  <si>
    <t>CONCRETO MAGRO PARA LASTRO, TRAÇO 1:4,5:4,5 (CIMENTO/ AREIA MÉDIA/ BRITA 1)  - PREPARO MECÂNICO COM BETONEIRA 400 L. AF_07/2016</t>
  </si>
  <si>
    <t>M3</t>
  </si>
  <si>
    <t>SERP</t>
  </si>
  <si>
    <t>TAPUME DE CHAPA DE MADEIRA COMPENSADA, E= 6MM, COM PINTURA A CAL E REAPROVEITAMENTO DE 2X</t>
  </si>
  <si>
    <t>CAL HIDRATADA CH-I PARA ARGAMASSAS</t>
  </si>
  <si>
    <t>CHAPA DE MADEIRA COMPENSADA RESINADA PARA FORMA DE CONCRETO, DE *2,2 X 1,1* M, E = 6 MM</t>
  </si>
  <si>
    <t>PREGO DE ACO POLIDO COM CABECA 18 X 27 (2 1/2 X 10)</t>
  </si>
  <si>
    <t>OLEO DE LINHACA</t>
  </si>
  <si>
    <t>PINTOR COM ENCARGOS COMPLEMENTARES</t>
  </si>
  <si>
    <t>74209/1|SINAPI</t>
  </si>
  <si>
    <t>4417|SINAPI</t>
  </si>
  <si>
    <t>4491|SINAPI</t>
  </si>
  <si>
    <t>4813|SINAPI</t>
  </si>
  <si>
    <t>5075|SINAPI</t>
  </si>
  <si>
    <t>88262|SINAPI</t>
  </si>
  <si>
    <t>94962|SINAPI</t>
  </si>
  <si>
    <t>1106|SINAPI</t>
  </si>
  <si>
    <t>74220/1|SINAPI</t>
  </si>
  <si>
    <t>1351|SINAPI</t>
  </si>
  <si>
    <t>5061|SINAPI</t>
  </si>
  <si>
    <t>5333|SINAPI</t>
  </si>
  <si>
    <t>88310|SINAPI</t>
  </si>
  <si>
    <t>INEL</t>
  </si>
  <si>
    <t>ENTRADA DE ENERGIA ELÉTRICA AÉREA MONOFÁSICA 50A COM POSTE DE CONCRETO, INCLUSIVE CABEAMENTO, CAIXA DE PROTEÇÃO PARA MEDIDOR E ATERRAMENTO.</t>
  </si>
  <si>
    <t>ARRUELA QUADRADA EM ACO GALVANIZADO, DIMENSAO = 38 MM, ESPESSURA = 3MM, DIAMETRO DO FURO= 18 MM</t>
  </si>
  <si>
    <t>CINTA CIRCULAR EM ACO GALVANIZADO DE 150 MM DE DIAMETRO PARA FIXACAO DE CAIXA MEDICAO, INCLUI PARAFUSOS E PORCAS</t>
  </si>
  <si>
    <t>CABO DE COBRE, RIGIDO, CLASSE 2, ISOLACAO EM PVC/A, ANTICHAMA BWF-B, 1 CONDUTOR, 450/750 V, SECAO NOMINAL 10 MM2</t>
  </si>
  <si>
    <t>ARMACAO VERTICAL COM HASTE E CONTRA-PINO, EM CHAPA DE ACO GALVANIZADO 3/16", COM 1 ESTRIBO E 1 ISOLADOR</t>
  </si>
  <si>
    <t>DISJUNTOR TIPO NEMA, MONOPOLAR 35  ATE  50 A, TENSAO MAXIMA DE 240 V</t>
  </si>
  <si>
    <t>ELETRODUTO DE PVC RIGIDO ROSCAVEL DE 1/2 ", SEM LUVA</t>
  </si>
  <si>
    <t>ELETRODUTO DE PVC RIGIDO ROSCAVEL DE 1 ", SEM LUVA</t>
  </si>
  <si>
    <t>HASTE DE ATERRAMENTO EM ACO COM 3,00 M DE COMPRIMENTO E DN = 5/8", REVESTIDA COM BAIXA CAMADA DE COBRE, COM CONECTOR TIPO GRAMPO</t>
  </si>
  <si>
    <t>ISOLADOR DE PORCELANA, TIPO ROLDANA, DIMENSOES DE *72* X *72* MM, PARA USO EM BAIXA TENSAO</t>
  </si>
  <si>
    <t>PARAFUSO ZINCADO, SEXTAVADO, COM ROSCA INTEIRA, DIAMETRO 5/8", COMPRIMENTO 3", COM PORCA E ARRUELA DE PRESSAO MEDIA</t>
  </si>
  <si>
    <t>POSTE DE CONCRETO CIRCULAR, 100 KG, H = 7 M (NBR 8451)</t>
  </si>
  <si>
    <t>CONECTOR METALICO TIPO PARAFUSO FENDIDO (SPLIT BOLT), PARA CABOS ATE 10 MM2</t>
  </si>
  <si>
    <t>ROLDANA PLASTICA COM PREGO, TAMANHO 30 X 30 MM, PARA INSTALACAO ELETRICA APARENTE</t>
  </si>
  <si>
    <t>CAIXA DE PROTECAO PARA 1 MEDIDOR MONOFASICO, EM CHAPA DE ACO 20 USG (PADRAO DA CONCESSIONARIA LOCAL)</t>
  </si>
  <si>
    <t>ELETRICISTA COM ENCARGOS COMPLEMENTARES</t>
  </si>
  <si>
    <t>ARMAÇÃO REX TRIFASICA COM ROLDANA</t>
  </si>
  <si>
    <t>CABO ISOLADO PVC 750V 10MM2</t>
  </si>
  <si>
    <t>COELCE - LIGAÇÃO TRIFASICA</t>
  </si>
  <si>
    <t>CONECTOR PARA CABO 10.0MM2</t>
  </si>
  <si>
    <t>CURVA DE PVC RIGIDO PARA ELETRODUTO DE 1''</t>
  </si>
  <si>
    <t>ELETRODUTO DE PVC RIGIDO 1''</t>
  </si>
  <si>
    <t>LUVA DE PVC RIGIDO PARA ELETRODUTO 1''</t>
  </si>
  <si>
    <t>HASTE DE ATERRAMENTO COPERWELD 5/8" x 2.40M</t>
  </si>
  <si>
    <t>NOFUSE DE 70 A.</t>
  </si>
  <si>
    <t>POSTE DE CONCRETO DUPLO T 150/9</t>
  </si>
  <si>
    <t>QUADRO DE MEDIÇÃO TRIFASICA EM POSTE</t>
  </si>
  <si>
    <t>C2850|SEINFRA</t>
  </si>
  <si>
    <t>I0125|SEINFRA</t>
  </si>
  <si>
    <t>I0355|SEINFRA</t>
  </si>
  <si>
    <t>I0812|SEINFRA</t>
  </si>
  <si>
    <t>I0840|SEINFRA</t>
  </si>
  <si>
    <t>I0952|SEINFRA</t>
  </si>
  <si>
    <t>I1070|SEINFRA</t>
  </si>
  <si>
    <t>I1406|SEINFRA</t>
  </si>
  <si>
    <t xml:space="preserve">INSTALAÇÕES PROVISÓRIAS DE LUZ , FORÇA,TELEFONE E LÓGICA </t>
  </si>
  <si>
    <t>I2352|SEINFRA</t>
  </si>
  <si>
    <t>I2383|SEINFRA</t>
  </si>
  <si>
    <t>I2405|SEINFRA</t>
  </si>
  <si>
    <t>I2413|SEINFRA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</si>
</sst>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#,##0.0000"/>
  </numFmts>
  <fonts count="2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indexed="9"/>
      <name val="Courier"/>
      <family val="3"/>
    </font>
    <font>
      <sz val="8"/>
      <color indexed="8"/>
      <name val="Courier"/>
      <family val="3"/>
    </font>
    <font>
      <b/>
      <sz val="8"/>
      <color indexed="8"/>
      <name val="Courier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Courier"/>
      <family val="3"/>
    </font>
    <font>
      <sz val="8"/>
      <color indexed="8"/>
      <name val="Courier"/>
    </font>
    <font>
      <sz val="8"/>
      <color indexed="8"/>
      <name val="Courier 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165" fontId="6" fillId="0" borderId="0" applyBorder="0" applyProtection="0"/>
    <xf numFmtId="165" fontId="6" fillId="0" borderId="0" applyBorder="0" applyProtection="0"/>
    <xf numFmtId="0" fontId="7" fillId="0" borderId="0" applyNumberFormat="0" applyBorder="0" applyProtection="0"/>
    <xf numFmtId="0" fontId="6" fillId="0" borderId="0" applyNumberFormat="0" applyBorder="0" applyProtection="0"/>
    <xf numFmtId="166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Border="0" applyProtection="0"/>
    <xf numFmtId="167" fontId="9" fillId="0" borderId="0" applyBorder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Border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4" fontId="13" fillId="8" borderId="1" xfId="17" applyNumberFormat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right" vertical="center" wrapText="1"/>
    </xf>
    <xf numFmtId="0" fontId="0" fillId="0" borderId="0" xfId="0"/>
    <xf numFmtId="0" fontId="11" fillId="5" borderId="1" xfId="17" applyFont="1" applyFill="1" applyBorder="1" applyAlignment="1">
      <alignment horizontal="center" vertical="center" wrapText="1"/>
    </xf>
    <xf numFmtId="2" fontId="11" fillId="5" borderId="1" xfId="17" applyNumberFormat="1" applyFont="1" applyFill="1" applyBorder="1" applyAlignment="1">
      <alignment horizontal="center" vertical="center" wrapText="1"/>
    </xf>
    <xf numFmtId="4" fontId="11" fillId="5" borderId="1" xfId="17" applyNumberFormat="1" applyFont="1" applyFill="1" applyBorder="1" applyAlignment="1">
      <alignment horizontal="center" vertical="center" wrapText="1"/>
    </xf>
    <xf numFmtId="4" fontId="12" fillId="7" borderId="1" xfId="17" applyNumberFormat="1" applyFont="1" applyFill="1" applyBorder="1" applyAlignment="1">
      <alignment horizontal="center" vertical="center" wrapText="1"/>
    </xf>
    <xf numFmtId="164" fontId="10" fillId="0" borderId="0" xfId="14" applyFont="1" applyFill="1" applyBorder="1" applyAlignment="1">
      <alignment horizontal="center" vertical="center" wrapText="1"/>
    </xf>
    <xf numFmtId="0" fontId="13" fillId="8" borderId="1" xfId="17" applyFont="1" applyFill="1" applyBorder="1" applyAlignment="1">
      <alignment horizontal="left" vertical="center" wrapText="1"/>
    </xf>
    <xf numFmtId="0" fontId="13" fillId="8" borderId="1" xfId="17" applyFont="1" applyFill="1" applyBorder="1" applyAlignment="1">
      <alignment horizontal="center" vertical="center" wrapText="1"/>
    </xf>
    <xf numFmtId="0" fontId="0" fillId="0" borderId="0" xfId="0"/>
    <xf numFmtId="0" fontId="12" fillId="4" borderId="1" xfId="17" applyFont="1" applyFill="1" applyBorder="1" applyAlignment="1">
      <alignment horizontal="center" vertical="center" wrapText="1"/>
    </xf>
    <xf numFmtId="0" fontId="12" fillId="4" borderId="1" xfId="17" applyFont="1" applyFill="1" applyBorder="1" applyAlignment="1">
      <alignment horizontal="left" vertical="center" wrapText="1"/>
    </xf>
    <xf numFmtId="4" fontId="12" fillId="4" borderId="1" xfId="17" applyNumberFormat="1" applyFont="1" applyFill="1" applyBorder="1" applyAlignment="1">
      <alignment horizontal="center" vertical="center" wrapText="1"/>
    </xf>
    <xf numFmtId="4" fontId="13" fillId="6" borderId="1" xfId="17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7" fillId="0" borderId="0" xfId="10" applyFont="1" applyFill="1" applyBorder="1" applyAlignment="1">
      <alignment horizontal="right" vertical="center" wrapText="1"/>
    </xf>
    <xf numFmtId="4" fontId="0" fillId="0" borderId="0" xfId="0" applyNumberFormat="1"/>
    <xf numFmtId="0" fontId="18" fillId="8" borderId="1" xfId="17" applyFont="1" applyFill="1" applyBorder="1" applyAlignment="1">
      <alignment horizontal="center" vertical="center" wrapText="1"/>
    </xf>
    <xf numFmtId="0" fontId="18" fillId="8" borderId="1" xfId="17" applyFont="1" applyFill="1" applyBorder="1" applyAlignment="1">
      <alignment horizontal="left" vertical="center" wrapText="1"/>
    </xf>
    <xf numFmtId="4" fontId="18" fillId="8" borderId="1" xfId="17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9" borderId="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10" fontId="15" fillId="2" borderId="3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3" fillId="6" borderId="1" xfId="17" applyFont="1" applyFill="1" applyBorder="1" applyAlignment="1">
      <alignment horizontal="center" vertical="center" wrapText="1"/>
    </xf>
    <xf numFmtId="0" fontId="14" fillId="0" borderId="0" xfId="0" applyFont="1" applyAlignment="1"/>
    <xf numFmtId="0" fontId="3" fillId="3" borderId="5" xfId="10" applyFont="1" applyFill="1" applyBorder="1" applyAlignment="1">
      <alignment horizontal="center" vertical="center" wrapText="1"/>
    </xf>
    <xf numFmtId="0" fontId="4" fillId="3" borderId="6" xfId="10" applyFont="1" applyFill="1" applyBorder="1" applyAlignment="1">
      <alignment horizontal="center" vertical="center" wrapText="1"/>
    </xf>
    <xf numFmtId="0" fontId="4" fillId="3" borderId="7" xfId="10" applyFont="1" applyFill="1" applyBorder="1" applyAlignment="1">
      <alignment horizontal="center" vertical="center" wrapText="1"/>
    </xf>
    <xf numFmtId="0" fontId="4" fillId="3" borderId="8" xfId="10" applyFont="1" applyFill="1" applyBorder="1" applyAlignment="1">
      <alignment horizontal="center" vertical="center" wrapText="1"/>
    </xf>
    <xf numFmtId="0" fontId="4" fillId="3" borderId="1" xfId="10" applyFont="1" applyFill="1" applyBorder="1" applyAlignment="1">
      <alignment horizontal="center" vertical="center" wrapText="1"/>
    </xf>
    <xf numFmtId="0" fontId="4" fillId="3" borderId="9" xfId="10" applyFont="1" applyFill="1" applyBorder="1" applyAlignment="1">
      <alignment horizontal="center" vertical="center" wrapText="1"/>
    </xf>
    <xf numFmtId="0" fontId="4" fillId="3" borderId="10" xfId="10" applyFont="1" applyFill="1" applyBorder="1" applyAlignment="1">
      <alignment horizontal="center" vertical="center" wrapText="1"/>
    </xf>
    <xf numFmtId="0" fontId="4" fillId="3" borderId="11" xfId="10" applyFont="1" applyFill="1" applyBorder="1" applyAlignment="1">
      <alignment horizontal="center" vertical="center" wrapText="1"/>
    </xf>
    <xf numFmtId="0" fontId="4" fillId="3" borderId="12" xfId="10" applyFont="1" applyFill="1" applyBorder="1" applyAlignment="1">
      <alignment horizontal="center" vertical="center" wrapText="1"/>
    </xf>
    <xf numFmtId="164" fontId="10" fillId="2" borderId="4" xfId="14" applyFont="1" applyFill="1" applyBorder="1" applyAlignment="1">
      <alignment horizontal="left" vertical="center" wrapText="1"/>
    </xf>
    <xf numFmtId="164" fontId="10" fillId="2" borderId="2" xfId="14" applyFont="1" applyFill="1" applyBorder="1" applyAlignment="1">
      <alignment horizontal="left" vertical="center" wrapText="1"/>
    </xf>
    <xf numFmtId="2" fontId="11" fillId="5" borderId="13" xfId="17" applyNumberFormat="1" applyFont="1" applyFill="1" applyBorder="1" applyAlignment="1">
      <alignment horizontal="center" vertical="center" wrapText="1"/>
    </xf>
    <xf numFmtId="168" fontId="19" fillId="0" borderId="1" xfId="0" applyNumberFormat="1" applyFont="1" applyBorder="1" applyAlignment="1" applyProtection="1">
      <alignment horizontal="right" vertical="center" wrapText="1"/>
    </xf>
    <xf numFmtId="0" fontId="20" fillId="0" borderId="1" xfId="0" applyFont="1" applyBorder="1" applyAlignment="1" applyProtection="1">
      <alignment horizontal="center" vertical="top" wrapText="1"/>
    </xf>
  </cellXfs>
  <cellStyles count="22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Normal" xfId="0" builtinId="0"/>
    <cellStyle name="Normal 2" xfId="10"/>
    <cellStyle name="Normal 3" xfId="21"/>
    <cellStyle name="Normal_Pesquisa no referencial 10 de maio de 2013" xfId="17"/>
    <cellStyle name="Porcentagem 2" xfId="11"/>
    <cellStyle name="Result" xfId="12"/>
    <cellStyle name="Result2" xfId="13"/>
    <cellStyle name="Separador de milhares 2" xfId="15"/>
    <cellStyle name="Separador de milhares 2 2" xfId="20"/>
    <cellStyle name="Separador de milhares 4" xfId="16"/>
    <cellStyle name="Vírgula" xfId="14" builtinId="3"/>
    <cellStyle name="Vírgula 2" xfId="19"/>
    <cellStyle name="Vírgula 3" xfId="18"/>
  </cellStyles>
  <dxfs count="10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113291</xdr:colOff>
      <xdr:row>0</xdr:row>
      <xdr:rowOff>89694</xdr:rowOff>
    </xdr:from>
    <xdr:to>
      <xdr:col>2</xdr:col>
      <xdr:colOff>335280</xdr:colOff>
      <xdr:row>2</xdr:row>
      <xdr:rowOff>62161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A633362-9A67-467F-BA21-FF260C671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91" y="89694"/>
          <a:ext cx="1395469" cy="322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="88" zoomScaleNormal="88" zoomScaleSheetLayoutView="100" workbookViewId="0">
      <selection activeCell="N58" sqref="N58"/>
    </sheetView>
  </sheetViews>
  <sheetFormatPr defaultRowHeight="13.8"/>
  <cols>
    <col min="1" max="1" width="2.09765625" customWidth="1"/>
    <col min="2" max="2" width="13.296875" customWidth="1"/>
    <col min="3" max="3" width="16.09765625" customWidth="1"/>
    <col min="4" max="4" width="48.19921875" customWidth="1"/>
    <col min="5" max="5" width="14.59765625" customWidth="1"/>
    <col min="6" max="6" width="11.59765625" customWidth="1"/>
    <col min="7" max="7" width="16.59765625" customWidth="1"/>
    <col min="8" max="8" width="10.796875" customWidth="1"/>
    <col min="9" max="9" width="7.796875" hidden="1" customWidth="1"/>
    <col min="10" max="10" width="0.19921875" customWidth="1"/>
    <col min="11" max="11" width="12" customWidth="1"/>
    <col min="13" max="13" width="8.796875" customWidth="1"/>
  </cols>
  <sheetData>
    <row r="1" spans="1:10">
      <c r="A1" s="30" t="s">
        <v>8</v>
      </c>
      <c r="B1" s="31"/>
      <c r="C1" s="31"/>
      <c r="D1" s="31"/>
      <c r="E1" s="31"/>
      <c r="F1" s="31"/>
      <c r="G1" s="31"/>
      <c r="H1" s="31"/>
      <c r="I1" s="31"/>
      <c r="J1" s="32"/>
    </row>
    <row r="2" spans="1:10">
      <c r="A2" s="33"/>
      <c r="B2" s="34"/>
      <c r="C2" s="34"/>
      <c r="D2" s="34"/>
      <c r="E2" s="34"/>
      <c r="F2" s="34"/>
      <c r="G2" s="34"/>
      <c r="H2" s="34"/>
      <c r="I2" s="34"/>
      <c r="J2" s="35"/>
    </row>
    <row r="3" spans="1:10" ht="12" customHeight="1" thickBot="1">
      <c r="A3" s="36"/>
      <c r="B3" s="37"/>
      <c r="C3" s="37"/>
      <c r="D3" s="37"/>
      <c r="E3" s="37"/>
      <c r="F3" s="37"/>
      <c r="G3" s="37"/>
      <c r="H3" s="37"/>
      <c r="I3" s="37"/>
      <c r="J3" s="38"/>
    </row>
    <row r="4" spans="1:10" ht="14.4" thickBot="1">
      <c r="A4" s="22"/>
      <c r="B4" s="22"/>
      <c r="C4" s="22"/>
      <c r="D4" s="22"/>
      <c r="E4" s="22"/>
      <c r="F4" s="22"/>
      <c r="G4" s="22"/>
      <c r="H4" s="22"/>
    </row>
    <row r="5" spans="1:10" ht="14.4" thickBot="1">
      <c r="A5" s="22"/>
      <c r="B5" s="24"/>
      <c r="C5" s="22"/>
      <c r="D5" s="2" t="s">
        <v>14</v>
      </c>
      <c r="E5" s="39">
        <v>23.54</v>
      </c>
      <c r="F5" s="40"/>
      <c r="G5" s="22"/>
      <c r="H5" s="22"/>
      <c r="I5" s="11"/>
      <c r="J5" s="11"/>
    </row>
    <row r="6" spans="1:10" s="11" customFormat="1">
      <c r="A6" s="22"/>
      <c r="B6" s="22"/>
      <c r="C6" s="22"/>
      <c r="D6" s="22"/>
      <c r="E6" s="8"/>
      <c r="F6" s="8"/>
      <c r="G6" s="22"/>
      <c r="H6" s="22"/>
    </row>
    <row r="7" spans="1:10" s="11" customFormat="1" ht="10.199999999999999" customHeight="1" thickBot="1">
      <c r="A7" s="22"/>
      <c r="B7" s="22"/>
      <c r="C7" s="22"/>
      <c r="D7" s="22"/>
      <c r="E7" s="8" t="s">
        <v>15</v>
      </c>
      <c r="F7" s="8"/>
      <c r="G7" s="22"/>
      <c r="H7" s="22"/>
    </row>
    <row r="8" spans="1:10" s="11" customFormat="1" ht="14.4" thickBot="1">
      <c r="A8" s="22"/>
      <c r="B8" s="25"/>
      <c r="C8" s="22"/>
      <c r="D8" s="2" t="s">
        <v>16</v>
      </c>
      <c r="E8" s="26">
        <v>0.88280000000000003</v>
      </c>
      <c r="F8" s="27" t="s">
        <v>17</v>
      </c>
      <c r="G8" s="17"/>
      <c r="H8" s="22"/>
    </row>
    <row r="9" spans="1:10" s="3" customFormat="1" ht="14.4" thickBot="1">
      <c r="A9" s="22"/>
      <c r="B9" s="25"/>
      <c r="C9" s="22"/>
      <c r="D9" s="2"/>
      <c r="E9" s="26">
        <v>0.49819999999999998</v>
      </c>
      <c r="F9" s="22" t="s">
        <v>18</v>
      </c>
      <c r="G9" s="17"/>
      <c r="H9" s="22"/>
    </row>
    <row r="10" spans="1:10" s="3" customFormat="1">
      <c r="A10" s="22"/>
      <c r="B10" s="25"/>
      <c r="C10" s="22"/>
      <c r="D10" s="2"/>
      <c r="E10" s="25"/>
      <c r="F10" s="22"/>
      <c r="G10" s="2"/>
      <c r="H10" s="22"/>
    </row>
    <row r="11" spans="1:10" s="11" customFormat="1">
      <c r="A11" s="22"/>
      <c r="B11" s="29" t="s">
        <v>27</v>
      </c>
      <c r="C11" s="22"/>
      <c r="D11" s="2"/>
      <c r="E11" s="25"/>
      <c r="F11" s="22"/>
      <c r="G11" s="2"/>
      <c r="H11" s="22"/>
    </row>
    <row r="12" spans="1:10">
      <c r="A12" s="22"/>
      <c r="B12" s="22"/>
      <c r="C12" s="22"/>
      <c r="D12" s="22"/>
      <c r="E12" s="22"/>
      <c r="F12" s="22"/>
      <c r="G12" s="22"/>
      <c r="H12" s="22"/>
    </row>
    <row r="13" spans="1:10" ht="19.2">
      <c r="A13" s="22"/>
      <c r="B13" s="4" t="s">
        <v>11</v>
      </c>
      <c r="C13" s="4" t="s">
        <v>13</v>
      </c>
      <c r="D13" s="5" t="s">
        <v>0</v>
      </c>
      <c r="E13" s="4" t="s">
        <v>1</v>
      </c>
      <c r="F13" s="6" t="s">
        <v>2</v>
      </c>
      <c r="G13" s="6" t="s">
        <v>9</v>
      </c>
      <c r="H13" s="6" t="s">
        <v>10</v>
      </c>
    </row>
    <row r="14" spans="1:10" ht="19.2" customHeight="1">
      <c r="A14" s="22"/>
      <c r="B14" s="10" t="s">
        <v>28</v>
      </c>
      <c r="C14" s="10" t="s">
        <v>46</v>
      </c>
      <c r="D14" s="9" t="s">
        <v>29</v>
      </c>
      <c r="E14" s="10" t="s">
        <v>24</v>
      </c>
      <c r="F14" s="1" t="s">
        <v>3</v>
      </c>
      <c r="G14" s="1" t="s">
        <v>3</v>
      </c>
      <c r="H14" s="1">
        <f>TRUNC(SUM(H15:H21),2)</f>
        <v>279.07</v>
      </c>
    </row>
    <row r="15" spans="1:10" ht="19.2">
      <c r="A15" s="22"/>
      <c r="B15" s="12" t="s">
        <v>5</v>
      </c>
      <c r="C15" s="12" t="s">
        <v>47</v>
      </c>
      <c r="D15" s="13" t="s">
        <v>30</v>
      </c>
      <c r="E15" s="12" t="s">
        <v>31</v>
      </c>
      <c r="F15" s="14">
        <v>1</v>
      </c>
      <c r="G15" s="14">
        <v>5.38</v>
      </c>
      <c r="H15" s="14">
        <f>TRUNC((F15*G15),2)</f>
        <v>5.38</v>
      </c>
    </row>
    <row r="16" spans="1:10" ht="19.2">
      <c r="A16" s="22"/>
      <c r="B16" s="12" t="s">
        <v>5</v>
      </c>
      <c r="C16" s="12" t="s">
        <v>48</v>
      </c>
      <c r="D16" s="13" t="s">
        <v>32</v>
      </c>
      <c r="E16" s="12" t="s">
        <v>31</v>
      </c>
      <c r="F16" s="14">
        <v>4</v>
      </c>
      <c r="G16" s="14">
        <v>5.82</v>
      </c>
      <c r="H16" s="14">
        <f t="shared" ref="H16:H21" si="0">TRUNC((F16*G16),2)</f>
        <v>23.28</v>
      </c>
    </row>
    <row r="17" spans="1:8" s="11" customFormat="1" ht="19.2">
      <c r="A17" s="22"/>
      <c r="B17" s="12" t="s">
        <v>5</v>
      </c>
      <c r="C17" s="12" t="s">
        <v>49</v>
      </c>
      <c r="D17" s="13" t="s">
        <v>33</v>
      </c>
      <c r="E17" s="12" t="s">
        <v>24</v>
      </c>
      <c r="F17" s="14">
        <v>1</v>
      </c>
      <c r="G17" s="14">
        <v>200</v>
      </c>
      <c r="H17" s="14">
        <f t="shared" si="0"/>
        <v>200</v>
      </c>
    </row>
    <row r="18" spans="1:8" s="11" customFormat="1">
      <c r="A18" s="22"/>
      <c r="B18" s="12" t="s">
        <v>5</v>
      </c>
      <c r="C18" s="12" t="s">
        <v>50</v>
      </c>
      <c r="D18" s="13" t="s">
        <v>34</v>
      </c>
      <c r="E18" s="12" t="s">
        <v>35</v>
      </c>
      <c r="F18" s="14">
        <v>0.11</v>
      </c>
      <c r="G18" s="14">
        <v>8.66</v>
      </c>
      <c r="H18" s="14">
        <f t="shared" si="0"/>
        <v>0.95</v>
      </c>
    </row>
    <row r="19" spans="1:8" s="11" customFormat="1">
      <c r="A19" s="22"/>
      <c r="B19" s="12" t="s">
        <v>4</v>
      </c>
      <c r="C19" s="12" t="s">
        <v>51</v>
      </c>
      <c r="D19" s="13" t="s">
        <v>36</v>
      </c>
      <c r="E19" s="12" t="s">
        <v>6</v>
      </c>
      <c r="F19" s="14">
        <v>1</v>
      </c>
      <c r="G19" s="14">
        <v>19.46</v>
      </c>
      <c r="H19" s="14">
        <f t="shared" si="0"/>
        <v>19.46</v>
      </c>
    </row>
    <row r="20" spans="1:8" s="11" customFormat="1">
      <c r="A20" s="22"/>
      <c r="B20" s="12" t="s">
        <v>4</v>
      </c>
      <c r="C20" s="12" t="s">
        <v>26</v>
      </c>
      <c r="D20" s="13" t="s">
        <v>7</v>
      </c>
      <c r="E20" s="12" t="s">
        <v>6</v>
      </c>
      <c r="F20" s="14">
        <v>2</v>
      </c>
      <c r="G20" s="14">
        <v>13.71</v>
      </c>
      <c r="H20" s="14">
        <f t="shared" si="0"/>
        <v>27.42</v>
      </c>
    </row>
    <row r="21" spans="1:8" s="11" customFormat="1" ht="28.8">
      <c r="A21" s="22"/>
      <c r="B21" s="12" t="s">
        <v>4</v>
      </c>
      <c r="C21" s="12" t="s">
        <v>52</v>
      </c>
      <c r="D21" s="13" t="s">
        <v>37</v>
      </c>
      <c r="E21" s="12" t="s">
        <v>38</v>
      </c>
      <c r="F21" s="14">
        <v>0.01</v>
      </c>
      <c r="G21" s="14">
        <v>258.22000000000003</v>
      </c>
      <c r="H21" s="14">
        <f t="shared" si="0"/>
        <v>2.58</v>
      </c>
    </row>
    <row r="22" spans="1:8">
      <c r="A22" s="22"/>
      <c r="B22" s="22"/>
      <c r="C22" s="22"/>
      <c r="D22" s="22"/>
      <c r="E22" s="28" t="s">
        <v>19</v>
      </c>
      <c r="F22" s="7">
        <f>(H23/($E$8/1+1))</f>
        <v>16.693222859570852</v>
      </c>
      <c r="G22" s="15" t="s">
        <v>20</v>
      </c>
      <c r="H22" s="7">
        <f>(F22*$E$8)</f>
        <v>14.736777140429149</v>
      </c>
    </row>
    <row r="23" spans="1:8">
      <c r="A23" s="22"/>
      <c r="B23" s="22"/>
      <c r="C23" s="22"/>
      <c r="D23" s="22"/>
      <c r="E23" s="22"/>
      <c r="F23" s="22"/>
      <c r="G23" s="15" t="s">
        <v>21</v>
      </c>
      <c r="H23" s="7">
        <v>31.43</v>
      </c>
    </row>
    <row r="24" spans="1:8">
      <c r="A24" s="22"/>
      <c r="B24" s="22"/>
      <c r="C24" s="22"/>
      <c r="D24" s="22"/>
      <c r="E24" s="22"/>
      <c r="F24" s="22"/>
      <c r="G24" s="28" t="s">
        <v>22</v>
      </c>
      <c r="H24" s="7">
        <f>((H14*$E$5)/100)</f>
        <v>65.693078</v>
      </c>
    </row>
    <row r="25" spans="1:8">
      <c r="A25" s="22"/>
      <c r="B25" s="22"/>
      <c r="C25" s="22"/>
      <c r="D25" s="22"/>
      <c r="E25" s="22"/>
      <c r="F25" s="22"/>
      <c r="G25" s="15" t="s">
        <v>23</v>
      </c>
      <c r="H25" s="7">
        <f>((H14*$E$5)/100)+H14</f>
        <v>344.76307800000001</v>
      </c>
    </row>
    <row r="26" spans="1:8" ht="19.2">
      <c r="A26" s="22"/>
      <c r="B26" s="4" t="s">
        <v>11</v>
      </c>
      <c r="C26" s="4" t="s">
        <v>13</v>
      </c>
      <c r="D26" s="5" t="s">
        <v>0</v>
      </c>
      <c r="E26" s="4" t="s">
        <v>1</v>
      </c>
      <c r="F26" s="6" t="s">
        <v>2</v>
      </c>
      <c r="G26" s="6" t="s">
        <v>9</v>
      </c>
      <c r="H26" s="6" t="s">
        <v>10</v>
      </c>
    </row>
    <row r="27" spans="1:8" ht="19.2">
      <c r="A27" s="22"/>
      <c r="B27" s="10" t="s">
        <v>39</v>
      </c>
      <c r="C27" s="10" t="s">
        <v>54</v>
      </c>
      <c r="D27" s="9" t="s">
        <v>40</v>
      </c>
      <c r="E27" s="10" t="s">
        <v>24</v>
      </c>
      <c r="F27" s="1" t="s">
        <v>3</v>
      </c>
      <c r="G27" s="1"/>
      <c r="H27" s="1">
        <f>TRUNC(SUM(H28:H35),2)</f>
        <v>49.9</v>
      </c>
    </row>
    <row r="28" spans="1:8">
      <c r="A28" s="22"/>
      <c r="B28" s="12" t="s">
        <v>5</v>
      </c>
      <c r="C28" s="12" t="s">
        <v>53</v>
      </c>
      <c r="D28" s="13" t="s">
        <v>41</v>
      </c>
      <c r="E28" s="12" t="s">
        <v>35</v>
      </c>
      <c r="F28" s="14">
        <v>0.6</v>
      </c>
      <c r="G28" s="14">
        <v>0.9</v>
      </c>
      <c r="H28" s="14">
        <f>TRUNC((F28*G28),2)</f>
        <v>0.54</v>
      </c>
    </row>
    <row r="29" spans="1:8" ht="19.2">
      <c r="A29" s="22"/>
      <c r="B29" s="12" t="s">
        <v>5</v>
      </c>
      <c r="C29" s="12" t="s">
        <v>55</v>
      </c>
      <c r="D29" s="13" t="s">
        <v>42</v>
      </c>
      <c r="E29" s="12" t="s">
        <v>12</v>
      </c>
      <c r="F29" s="14">
        <v>0.22727269999999999</v>
      </c>
      <c r="G29" s="14">
        <v>18.34</v>
      </c>
      <c r="H29" s="14">
        <f t="shared" ref="H29:H35" si="1">TRUNC((F29*G29),2)</f>
        <v>4.16</v>
      </c>
    </row>
    <row r="30" spans="1:8" s="11" customFormat="1" ht="19.2">
      <c r="A30" s="22"/>
      <c r="B30" s="12" t="s">
        <v>5</v>
      </c>
      <c r="C30" s="12" t="s">
        <v>48</v>
      </c>
      <c r="D30" s="13" t="s">
        <v>32</v>
      </c>
      <c r="E30" s="12" t="s">
        <v>31</v>
      </c>
      <c r="F30" s="14">
        <v>1.58</v>
      </c>
      <c r="G30" s="14">
        <v>5.82</v>
      </c>
      <c r="H30" s="14">
        <f t="shared" si="1"/>
        <v>9.19</v>
      </c>
    </row>
    <row r="31" spans="1:8" s="11" customFormat="1">
      <c r="A31" s="22"/>
      <c r="B31" s="12" t="s">
        <v>5</v>
      </c>
      <c r="C31" s="12" t="s">
        <v>56</v>
      </c>
      <c r="D31" s="13" t="s">
        <v>43</v>
      </c>
      <c r="E31" s="12" t="s">
        <v>35</v>
      </c>
      <c r="F31" s="14">
        <v>0.15</v>
      </c>
      <c r="G31" s="14">
        <v>8.52</v>
      </c>
      <c r="H31" s="14">
        <f t="shared" si="1"/>
        <v>1.27</v>
      </c>
    </row>
    <row r="32" spans="1:8" s="11" customFormat="1">
      <c r="A32" s="22"/>
      <c r="B32" s="12" t="s">
        <v>5</v>
      </c>
      <c r="C32" s="12" t="s">
        <v>57</v>
      </c>
      <c r="D32" s="13" t="s">
        <v>44</v>
      </c>
      <c r="E32" s="12" t="s">
        <v>25</v>
      </c>
      <c r="F32" s="14">
        <v>2.1999999999999999E-2</v>
      </c>
      <c r="G32" s="14">
        <v>14.81</v>
      </c>
      <c r="H32" s="14">
        <f t="shared" si="1"/>
        <v>0.32</v>
      </c>
    </row>
    <row r="33" spans="1:13" s="11" customFormat="1">
      <c r="A33" s="22"/>
      <c r="B33" s="12" t="s">
        <v>4</v>
      </c>
      <c r="C33" s="12" t="s">
        <v>51</v>
      </c>
      <c r="D33" s="13" t="s">
        <v>36</v>
      </c>
      <c r="E33" s="12" t="s">
        <v>6</v>
      </c>
      <c r="F33" s="14">
        <v>0.8</v>
      </c>
      <c r="G33" s="14">
        <v>19.46</v>
      </c>
      <c r="H33" s="14">
        <f t="shared" si="1"/>
        <v>15.56</v>
      </c>
    </row>
    <row r="34" spans="1:13" s="11" customFormat="1">
      <c r="A34" s="22"/>
      <c r="B34" s="12" t="s">
        <v>4</v>
      </c>
      <c r="C34" s="12" t="s">
        <v>58</v>
      </c>
      <c r="D34" s="13" t="s">
        <v>45</v>
      </c>
      <c r="E34" s="12" t="s">
        <v>6</v>
      </c>
      <c r="F34" s="14">
        <v>0.3</v>
      </c>
      <c r="G34" s="14">
        <v>19.489999999999998</v>
      </c>
      <c r="H34" s="14">
        <f t="shared" si="1"/>
        <v>5.84</v>
      </c>
    </row>
    <row r="35" spans="1:13" s="11" customFormat="1">
      <c r="A35" s="22"/>
      <c r="B35" s="12" t="s">
        <v>4</v>
      </c>
      <c r="C35" s="12" t="s">
        <v>26</v>
      </c>
      <c r="D35" s="13" t="s">
        <v>7</v>
      </c>
      <c r="E35" s="12" t="s">
        <v>6</v>
      </c>
      <c r="F35" s="14">
        <v>0.95</v>
      </c>
      <c r="G35" s="14">
        <v>13.71</v>
      </c>
      <c r="H35" s="14">
        <f t="shared" si="1"/>
        <v>13.02</v>
      </c>
    </row>
    <row r="36" spans="1:13">
      <c r="A36" s="22"/>
      <c r="B36" s="22"/>
      <c r="C36" s="22"/>
      <c r="D36" s="22"/>
      <c r="E36" s="28" t="s">
        <v>19</v>
      </c>
      <c r="F36" s="7">
        <f>(H37/($E$8/1+1))</f>
        <v>12.555768005098789</v>
      </c>
      <c r="G36" s="15" t="s">
        <v>20</v>
      </c>
      <c r="H36" s="7">
        <f>(F36*$E$8)</f>
        <v>11.084231994901211</v>
      </c>
      <c r="L36" s="11"/>
      <c r="M36" s="11"/>
    </row>
    <row r="37" spans="1:13">
      <c r="A37" s="22"/>
      <c r="B37" s="22"/>
      <c r="C37" s="22"/>
      <c r="D37" s="22"/>
      <c r="E37" s="22"/>
      <c r="F37" s="22"/>
      <c r="G37" s="15" t="s">
        <v>21</v>
      </c>
      <c r="H37" s="7">
        <v>23.64</v>
      </c>
      <c r="L37" s="16"/>
      <c r="M37" s="11"/>
    </row>
    <row r="38" spans="1:13">
      <c r="A38" s="22"/>
      <c r="B38" s="22"/>
      <c r="C38" s="22"/>
      <c r="D38" s="22"/>
      <c r="E38" s="22"/>
      <c r="F38" s="22"/>
      <c r="G38" s="28" t="s">
        <v>22</v>
      </c>
      <c r="H38" s="7">
        <f>((H27*$E$5)/100)</f>
        <v>11.746459999999999</v>
      </c>
      <c r="L38" s="16"/>
      <c r="M38" s="11"/>
    </row>
    <row r="39" spans="1:13">
      <c r="A39" s="22"/>
      <c r="B39" s="22"/>
      <c r="C39" s="22"/>
      <c r="D39" s="22"/>
      <c r="E39" s="22"/>
      <c r="F39" s="22"/>
      <c r="G39" s="15" t="s">
        <v>23</v>
      </c>
      <c r="H39" s="7">
        <f>((H27*$E$5)/100)+H27</f>
        <v>61.646459999999998</v>
      </c>
      <c r="M39" s="18"/>
    </row>
    <row r="40" spans="1:13" ht="19.2">
      <c r="A40" s="22"/>
      <c r="B40" s="4" t="s">
        <v>11</v>
      </c>
      <c r="C40" s="4" t="s">
        <v>13</v>
      </c>
      <c r="D40" s="5" t="s">
        <v>0</v>
      </c>
      <c r="E40" s="4" t="s">
        <v>1</v>
      </c>
      <c r="F40" s="6" t="s">
        <v>2</v>
      </c>
      <c r="G40" s="6" t="s">
        <v>9</v>
      </c>
      <c r="H40" s="6" t="s">
        <v>10</v>
      </c>
    </row>
    <row r="41" spans="1:13" s="22" customFormat="1" ht="36.6" customHeight="1">
      <c r="B41" s="19" t="s">
        <v>59</v>
      </c>
      <c r="C41" s="19">
        <v>9540</v>
      </c>
      <c r="D41" s="20" t="s">
        <v>60</v>
      </c>
      <c r="E41" s="19" t="s">
        <v>12</v>
      </c>
      <c r="F41" s="21" t="s">
        <v>3</v>
      </c>
      <c r="G41" s="23"/>
      <c r="H41" s="1">
        <f>TRUNC(SUM(H42:H57),2)</f>
        <v>909.79</v>
      </c>
    </row>
    <row r="42" spans="1:13" ht="19.2">
      <c r="A42" s="22"/>
      <c r="B42" s="12" t="s">
        <v>5</v>
      </c>
      <c r="C42" s="12">
        <v>379</v>
      </c>
      <c r="D42" s="13" t="s">
        <v>61</v>
      </c>
      <c r="E42" s="12" t="s">
        <v>12</v>
      </c>
      <c r="F42" s="14">
        <v>2</v>
      </c>
      <c r="G42" s="14">
        <v>0.57999999999999996</v>
      </c>
      <c r="H42" s="14">
        <f>TRUNC((F42*G42),2)</f>
        <v>1.1599999999999999</v>
      </c>
    </row>
    <row r="43" spans="1:13" ht="19.2">
      <c r="A43" s="22"/>
      <c r="B43" s="12" t="s">
        <v>5</v>
      </c>
      <c r="C43" s="12">
        <v>420</v>
      </c>
      <c r="D43" s="13" t="s">
        <v>62</v>
      </c>
      <c r="E43" s="12" t="s">
        <v>12</v>
      </c>
      <c r="F43" s="14">
        <v>2</v>
      </c>
      <c r="G43" s="14">
        <v>20.87</v>
      </c>
      <c r="H43" s="14">
        <f t="shared" ref="H43:H57" si="2">TRUNC((F43*G43),2)</f>
        <v>41.74</v>
      </c>
    </row>
    <row r="44" spans="1:13" ht="28.8">
      <c r="A44" s="22"/>
      <c r="B44" s="12" t="s">
        <v>5</v>
      </c>
      <c r="C44" s="12">
        <v>985</v>
      </c>
      <c r="D44" s="13" t="s">
        <v>63</v>
      </c>
      <c r="E44" s="12" t="s">
        <v>31</v>
      </c>
      <c r="F44" s="14">
        <v>36</v>
      </c>
      <c r="G44" s="14">
        <v>4.57</v>
      </c>
      <c r="H44" s="14">
        <f t="shared" si="2"/>
        <v>164.52</v>
      </c>
    </row>
    <row r="45" spans="1:13" ht="19.2">
      <c r="A45" s="22"/>
      <c r="B45" s="12" t="s">
        <v>5</v>
      </c>
      <c r="C45" s="12">
        <v>1091</v>
      </c>
      <c r="D45" s="13" t="s">
        <v>64</v>
      </c>
      <c r="E45" s="12" t="s">
        <v>12</v>
      </c>
      <c r="F45" s="14">
        <v>1</v>
      </c>
      <c r="G45" s="14">
        <v>20.010000000000002</v>
      </c>
      <c r="H45" s="14">
        <f t="shared" si="2"/>
        <v>20.010000000000002</v>
      </c>
    </row>
    <row r="46" spans="1:13" ht="19.2">
      <c r="A46" s="22"/>
      <c r="B46" s="12" t="s">
        <v>5</v>
      </c>
      <c r="C46" s="12">
        <v>2386</v>
      </c>
      <c r="D46" s="13" t="s">
        <v>65</v>
      </c>
      <c r="E46" s="12" t="s">
        <v>12</v>
      </c>
      <c r="F46" s="14">
        <v>1</v>
      </c>
      <c r="G46" s="14">
        <v>17.329999999999998</v>
      </c>
      <c r="H46" s="14">
        <f t="shared" si="2"/>
        <v>17.329999999999998</v>
      </c>
    </row>
    <row r="47" spans="1:13" ht="18.600000000000001" customHeight="1">
      <c r="A47" s="22"/>
      <c r="B47" s="12" t="s">
        <v>5</v>
      </c>
      <c r="C47" s="12">
        <v>2673</v>
      </c>
      <c r="D47" s="13" t="s">
        <v>66</v>
      </c>
      <c r="E47" s="12" t="s">
        <v>31</v>
      </c>
      <c r="F47" s="14">
        <v>2</v>
      </c>
      <c r="G47" s="14">
        <v>2.0699999999999998</v>
      </c>
      <c r="H47" s="14">
        <f t="shared" si="2"/>
        <v>4.1399999999999997</v>
      </c>
    </row>
    <row r="48" spans="1:13" s="22" customFormat="1" ht="25.8" customHeight="1">
      <c r="B48" s="12" t="s">
        <v>5</v>
      </c>
      <c r="C48" s="12">
        <v>2685</v>
      </c>
      <c r="D48" s="13" t="s">
        <v>67</v>
      </c>
      <c r="E48" s="12" t="s">
        <v>31</v>
      </c>
      <c r="F48" s="14">
        <v>9</v>
      </c>
      <c r="G48" s="14">
        <v>4.0199999999999996</v>
      </c>
      <c r="H48" s="14">
        <f t="shared" si="2"/>
        <v>36.18</v>
      </c>
    </row>
    <row r="49" spans="1:8" ht="28.8">
      <c r="A49" s="22"/>
      <c r="B49" s="12" t="s">
        <v>5</v>
      </c>
      <c r="C49" s="12">
        <v>3380</v>
      </c>
      <c r="D49" s="13" t="s">
        <v>68</v>
      </c>
      <c r="E49" s="12" t="s">
        <v>12</v>
      </c>
      <c r="F49" s="14">
        <v>1</v>
      </c>
      <c r="G49" s="14">
        <v>34.75</v>
      </c>
      <c r="H49" s="14">
        <f t="shared" si="2"/>
        <v>34.75</v>
      </c>
    </row>
    <row r="50" spans="1:8" ht="19.2">
      <c r="A50" s="22"/>
      <c r="B50" s="12" t="s">
        <v>5</v>
      </c>
      <c r="C50" s="12">
        <v>3398</v>
      </c>
      <c r="D50" s="13" t="s">
        <v>69</v>
      </c>
      <c r="E50" s="12" t="s">
        <v>12</v>
      </c>
      <c r="F50" s="14">
        <v>1</v>
      </c>
      <c r="G50" s="14">
        <v>5.61</v>
      </c>
      <c r="H50" s="14">
        <f t="shared" si="2"/>
        <v>5.61</v>
      </c>
    </row>
    <row r="51" spans="1:8" ht="28.8">
      <c r="A51" s="22"/>
      <c r="B51" s="12" t="s">
        <v>5</v>
      </c>
      <c r="C51" s="12">
        <v>4336</v>
      </c>
      <c r="D51" s="13" t="s">
        <v>70</v>
      </c>
      <c r="E51" s="12" t="s">
        <v>12</v>
      </c>
      <c r="F51" s="14">
        <v>2</v>
      </c>
      <c r="G51" s="14">
        <v>2.1800000000000002</v>
      </c>
      <c r="H51" s="14">
        <f t="shared" si="2"/>
        <v>4.3600000000000003</v>
      </c>
    </row>
    <row r="52" spans="1:8" ht="17.399999999999999" customHeight="1">
      <c r="A52" s="22"/>
      <c r="B52" s="12" t="s">
        <v>5</v>
      </c>
      <c r="C52" s="12">
        <v>5054</v>
      </c>
      <c r="D52" s="13" t="s">
        <v>71</v>
      </c>
      <c r="E52" s="12" t="s">
        <v>12</v>
      </c>
      <c r="F52" s="14">
        <v>1</v>
      </c>
      <c r="G52" s="14">
        <v>322.02999999999997</v>
      </c>
      <c r="H52" s="14">
        <f t="shared" si="2"/>
        <v>322.02999999999997</v>
      </c>
    </row>
    <row r="53" spans="1:8" ht="19.2">
      <c r="A53" s="22"/>
      <c r="B53" s="12" t="s">
        <v>5</v>
      </c>
      <c r="C53" s="12">
        <v>11856</v>
      </c>
      <c r="D53" s="13" t="s">
        <v>72</v>
      </c>
      <c r="E53" s="12" t="s">
        <v>12</v>
      </c>
      <c r="F53" s="14">
        <v>2</v>
      </c>
      <c r="G53" s="14">
        <v>3.01</v>
      </c>
      <c r="H53" s="14">
        <f t="shared" si="2"/>
        <v>6.02</v>
      </c>
    </row>
    <row r="54" spans="1:8" ht="19.2">
      <c r="A54" s="22"/>
      <c r="B54" s="12" t="s">
        <v>5</v>
      </c>
      <c r="C54" s="12">
        <v>20256</v>
      </c>
      <c r="D54" s="13" t="s">
        <v>73</v>
      </c>
      <c r="E54" s="12" t="s">
        <v>12</v>
      </c>
      <c r="F54" s="14">
        <v>1</v>
      </c>
      <c r="G54" s="14">
        <v>0.18</v>
      </c>
      <c r="H54" s="14">
        <f t="shared" si="2"/>
        <v>0.18</v>
      </c>
    </row>
    <row r="55" spans="1:8" ht="19.2">
      <c r="A55" s="22"/>
      <c r="B55" s="12" t="s">
        <v>5</v>
      </c>
      <c r="C55" s="12">
        <v>39680</v>
      </c>
      <c r="D55" s="13" t="s">
        <v>74</v>
      </c>
      <c r="E55" s="12" t="s">
        <v>12</v>
      </c>
      <c r="F55" s="14">
        <v>1</v>
      </c>
      <c r="G55" s="14">
        <v>51</v>
      </c>
      <c r="H55" s="14">
        <f t="shared" si="2"/>
        <v>51</v>
      </c>
    </row>
    <row r="56" spans="1:8">
      <c r="A56" s="22"/>
      <c r="B56" s="12" t="s">
        <v>4</v>
      </c>
      <c r="C56" s="12">
        <v>88264</v>
      </c>
      <c r="D56" s="13" t="s">
        <v>75</v>
      </c>
      <c r="E56" s="12" t="s">
        <v>6</v>
      </c>
      <c r="F56" s="14">
        <v>6</v>
      </c>
      <c r="G56" s="14">
        <v>19.75</v>
      </c>
      <c r="H56" s="14">
        <f t="shared" si="2"/>
        <v>118.5</v>
      </c>
    </row>
    <row r="57" spans="1:8">
      <c r="A57" s="22"/>
      <c r="B57" s="12" t="s">
        <v>4</v>
      </c>
      <c r="C57" s="12">
        <v>88316</v>
      </c>
      <c r="D57" s="13" t="s">
        <v>7</v>
      </c>
      <c r="E57" s="12" t="s">
        <v>6</v>
      </c>
      <c r="F57" s="14">
        <v>6</v>
      </c>
      <c r="G57" s="14">
        <v>13.71</v>
      </c>
      <c r="H57" s="14">
        <f t="shared" si="2"/>
        <v>82.26</v>
      </c>
    </row>
    <row r="58" spans="1:8">
      <c r="A58" s="22"/>
      <c r="B58" s="22"/>
      <c r="C58" s="22"/>
      <c r="D58" s="22"/>
      <c r="E58" s="28" t="s">
        <v>19</v>
      </c>
      <c r="F58" s="7">
        <f>(H59/($E$8/1+1))</f>
        <v>73.040152963671133</v>
      </c>
      <c r="G58" s="15" t="s">
        <v>20</v>
      </c>
      <c r="H58" s="7">
        <f>(F58*$E$8)</f>
        <v>64.479847036328877</v>
      </c>
    </row>
    <row r="59" spans="1:8">
      <c r="A59" s="22"/>
      <c r="B59" s="22"/>
      <c r="C59" s="22"/>
      <c r="D59" s="22"/>
      <c r="E59" s="22"/>
      <c r="F59" s="22"/>
      <c r="G59" s="15" t="s">
        <v>21</v>
      </c>
      <c r="H59" s="7">
        <v>137.52000000000001</v>
      </c>
    </row>
    <row r="60" spans="1:8">
      <c r="A60" s="22"/>
      <c r="B60" s="22"/>
      <c r="C60" s="22"/>
      <c r="D60" s="22"/>
      <c r="E60" s="22"/>
      <c r="F60" s="22"/>
      <c r="G60" s="28" t="s">
        <v>22</v>
      </c>
      <c r="H60" s="7">
        <f>((H41*$E$5)/100)</f>
        <v>214.16456599999998</v>
      </c>
    </row>
    <row r="61" spans="1:8">
      <c r="A61" s="22"/>
      <c r="B61" s="22"/>
      <c r="C61" s="22"/>
      <c r="D61" s="22"/>
      <c r="E61" s="22"/>
      <c r="F61" s="22"/>
      <c r="G61" s="15" t="s">
        <v>23</v>
      </c>
      <c r="H61" s="7">
        <f>((H41*$E$5)/100)+H41</f>
        <v>1123.9545659999999</v>
      </c>
    </row>
    <row r="62" spans="1:8" ht="19.2">
      <c r="A62" s="22"/>
      <c r="B62" s="4" t="s">
        <v>11</v>
      </c>
      <c r="C62" s="4" t="s">
        <v>13</v>
      </c>
      <c r="D62" s="41" t="s">
        <v>0</v>
      </c>
      <c r="E62" s="4" t="s">
        <v>1</v>
      </c>
      <c r="F62" s="6" t="s">
        <v>2</v>
      </c>
      <c r="G62" s="6" t="s">
        <v>9</v>
      </c>
      <c r="H62" s="6" t="s">
        <v>10</v>
      </c>
    </row>
    <row r="63" spans="1:8" ht="19.2">
      <c r="A63" s="22"/>
      <c r="B63" s="10" t="s">
        <v>28</v>
      </c>
      <c r="C63" s="10" t="s">
        <v>87</v>
      </c>
      <c r="D63" s="9" t="s">
        <v>95</v>
      </c>
      <c r="E63" s="10" t="s">
        <v>12</v>
      </c>
      <c r="F63" s="1" t="s">
        <v>3</v>
      </c>
      <c r="G63" s="1" t="s">
        <v>3</v>
      </c>
      <c r="H63" s="1">
        <f>TRUNC(SUM(H64:H74),2)</f>
        <v>1510.9</v>
      </c>
    </row>
    <row r="64" spans="1:8">
      <c r="A64" s="22"/>
      <c r="B64" s="12" t="s">
        <v>5</v>
      </c>
      <c r="C64" s="12" t="s">
        <v>88</v>
      </c>
      <c r="D64" s="13" t="s">
        <v>76</v>
      </c>
      <c r="E64" s="43" t="s">
        <v>12</v>
      </c>
      <c r="F64" s="42">
        <v>1</v>
      </c>
      <c r="G64" s="42">
        <v>49.69</v>
      </c>
      <c r="H64" s="14">
        <f>TRUNC((F64*G64),2)</f>
        <v>49.69</v>
      </c>
    </row>
    <row r="65" spans="1:8">
      <c r="A65" s="22"/>
      <c r="B65" s="12" t="s">
        <v>5</v>
      </c>
      <c r="C65" s="12" t="s">
        <v>89</v>
      </c>
      <c r="D65" s="13" t="s">
        <v>77</v>
      </c>
      <c r="E65" s="43" t="s">
        <v>31</v>
      </c>
      <c r="F65" s="42">
        <v>60</v>
      </c>
      <c r="G65" s="42">
        <v>4.33</v>
      </c>
      <c r="H65" s="14">
        <f t="shared" ref="H65:H74" si="3">TRUNC((F65*G65),2)</f>
        <v>259.8</v>
      </c>
    </row>
    <row r="66" spans="1:8">
      <c r="A66" s="22"/>
      <c r="B66" s="12" t="s">
        <v>5</v>
      </c>
      <c r="C66" s="12" t="s">
        <v>90</v>
      </c>
      <c r="D66" s="13" t="s">
        <v>78</v>
      </c>
      <c r="E66" s="43" t="s">
        <v>12</v>
      </c>
      <c r="F66" s="42">
        <v>1</v>
      </c>
      <c r="G66" s="42">
        <v>369.65</v>
      </c>
      <c r="H66" s="14">
        <f t="shared" si="3"/>
        <v>369.65</v>
      </c>
    </row>
    <row r="67" spans="1:8">
      <c r="B67" s="12" t="s">
        <v>5</v>
      </c>
      <c r="C67" s="12" t="s">
        <v>91</v>
      </c>
      <c r="D67" s="13" t="s">
        <v>79</v>
      </c>
      <c r="E67" s="43" t="s">
        <v>12</v>
      </c>
      <c r="F67" s="42">
        <v>4</v>
      </c>
      <c r="G67" s="42">
        <v>2.35</v>
      </c>
      <c r="H67" s="14">
        <f t="shared" si="3"/>
        <v>9.4</v>
      </c>
    </row>
    <row r="68" spans="1:8">
      <c r="B68" s="12" t="s">
        <v>5</v>
      </c>
      <c r="C68" s="12" t="s">
        <v>92</v>
      </c>
      <c r="D68" s="13" t="s">
        <v>80</v>
      </c>
      <c r="E68" s="43" t="s">
        <v>12</v>
      </c>
      <c r="F68" s="42">
        <v>2</v>
      </c>
      <c r="G68" s="42">
        <v>2.9</v>
      </c>
      <c r="H68" s="14">
        <f t="shared" si="3"/>
        <v>5.8</v>
      </c>
    </row>
    <row r="69" spans="1:8">
      <c r="B69" s="12" t="s">
        <v>5</v>
      </c>
      <c r="C69" s="12" t="s">
        <v>93</v>
      </c>
      <c r="D69" s="13" t="s">
        <v>81</v>
      </c>
      <c r="E69" s="43" t="s">
        <v>31</v>
      </c>
      <c r="F69" s="42">
        <v>6</v>
      </c>
      <c r="G69" s="42">
        <v>4.25</v>
      </c>
      <c r="H69" s="14">
        <f t="shared" si="3"/>
        <v>25.5</v>
      </c>
    </row>
    <row r="70" spans="1:8" s="11" customFormat="1">
      <c r="B70" s="12" t="s">
        <v>5</v>
      </c>
      <c r="C70" s="12" t="s">
        <v>94</v>
      </c>
      <c r="D70" s="13" t="s">
        <v>82</v>
      </c>
      <c r="E70" s="43" t="s">
        <v>12</v>
      </c>
      <c r="F70" s="42">
        <v>2</v>
      </c>
      <c r="G70" s="42">
        <v>1.25</v>
      </c>
      <c r="H70" s="14">
        <f t="shared" si="3"/>
        <v>2.5</v>
      </c>
    </row>
    <row r="71" spans="1:8" s="11" customFormat="1">
      <c r="B71" s="12" t="s">
        <v>5</v>
      </c>
      <c r="C71" s="12" t="s">
        <v>96</v>
      </c>
      <c r="D71" s="13" t="s">
        <v>83</v>
      </c>
      <c r="E71" s="43" t="s">
        <v>12</v>
      </c>
      <c r="F71" s="42">
        <v>1</v>
      </c>
      <c r="G71" s="42">
        <v>25.92</v>
      </c>
      <c r="H71" s="14">
        <f t="shared" si="3"/>
        <v>25.92</v>
      </c>
    </row>
    <row r="72" spans="1:8" s="11" customFormat="1">
      <c r="B72" s="12" t="s">
        <v>5</v>
      </c>
      <c r="C72" s="12" t="s">
        <v>97</v>
      </c>
      <c r="D72" s="13" t="s">
        <v>84</v>
      </c>
      <c r="E72" s="43" t="s">
        <v>12</v>
      </c>
      <c r="F72" s="42">
        <v>1</v>
      </c>
      <c r="G72" s="42">
        <v>70.239999999999995</v>
      </c>
      <c r="H72" s="14">
        <f t="shared" si="3"/>
        <v>70.239999999999995</v>
      </c>
    </row>
    <row r="73" spans="1:8" s="11" customFormat="1">
      <c r="B73" s="12" t="s">
        <v>5</v>
      </c>
      <c r="C73" s="12" t="s">
        <v>98</v>
      </c>
      <c r="D73" s="13" t="s">
        <v>85</v>
      </c>
      <c r="E73" s="43" t="s">
        <v>12</v>
      </c>
      <c r="F73" s="42">
        <v>1</v>
      </c>
      <c r="G73" s="42">
        <v>420</v>
      </c>
      <c r="H73" s="14">
        <f t="shared" si="3"/>
        <v>420</v>
      </c>
    </row>
    <row r="74" spans="1:8">
      <c r="B74" s="12" t="s">
        <v>5</v>
      </c>
      <c r="C74" s="12" t="s">
        <v>99</v>
      </c>
      <c r="D74" s="13" t="s">
        <v>86</v>
      </c>
      <c r="E74" s="43" t="s">
        <v>12</v>
      </c>
      <c r="F74" s="42">
        <v>1</v>
      </c>
      <c r="G74" s="42">
        <v>272.39999999999998</v>
      </c>
      <c r="H74" s="14">
        <f t="shared" si="3"/>
        <v>272.39999999999998</v>
      </c>
    </row>
    <row r="75" spans="1:8">
      <c r="B75" s="22"/>
      <c r="C75" s="22"/>
      <c r="D75" s="22"/>
      <c r="E75" s="28" t="s">
        <v>19</v>
      </c>
      <c r="F75" s="7">
        <f>(H76/($E$8/1+1))</f>
        <v>0</v>
      </c>
      <c r="G75" s="15" t="s">
        <v>20</v>
      </c>
      <c r="H75" s="7">
        <f>(F75*$E$8)</f>
        <v>0</v>
      </c>
    </row>
    <row r="76" spans="1:8">
      <c r="B76" s="22"/>
      <c r="C76" s="22"/>
      <c r="D76" s="22"/>
      <c r="E76" s="22"/>
      <c r="F76" s="22"/>
      <c r="G76" s="15" t="s">
        <v>21</v>
      </c>
      <c r="H76" s="7">
        <v>0</v>
      </c>
    </row>
    <row r="77" spans="1:8">
      <c r="B77" s="22"/>
      <c r="C77" s="22"/>
      <c r="D77" s="22"/>
      <c r="E77" s="22"/>
      <c r="F77" s="22"/>
      <c r="G77" s="28" t="s">
        <v>22</v>
      </c>
      <c r="H77" s="7">
        <f>((H63*$E$5)/100)</f>
        <v>355.66586000000001</v>
      </c>
    </row>
    <row r="78" spans="1:8">
      <c r="B78" s="22"/>
      <c r="C78" s="22"/>
      <c r="D78" s="22"/>
      <c r="E78" s="22"/>
      <c r="F78" s="22"/>
      <c r="G78" s="15" t="s">
        <v>23</v>
      </c>
      <c r="H78" s="7">
        <f>((H63*$E$5)/100)+H63</f>
        <v>1866.5658600000002</v>
      </c>
    </row>
  </sheetData>
  <mergeCells count="2">
    <mergeCell ref="A1:J3"/>
    <mergeCell ref="E5:F5"/>
  </mergeCells>
  <conditionalFormatting sqref="B14:F21">
    <cfRule type="expression" dxfId="9" priority="11" stopIfTrue="1">
      <formula>AND($A14&lt;&gt;"COMPOSICAO",$A14&lt;&gt;"INSUMO",$A14&lt;&gt;"")</formula>
    </cfRule>
    <cfRule type="expression" dxfId="8" priority="12" stopIfTrue="1">
      <formula>AND(OR($A14="COMPOSICAO",$A14="INSUMO",$A14&lt;&gt;""),$A14&lt;&gt;"")</formula>
    </cfRule>
  </conditionalFormatting>
  <conditionalFormatting sqref="B27:F35">
    <cfRule type="expression" dxfId="7" priority="9" stopIfTrue="1">
      <formula>AND($A27&lt;&gt;"COMPOSICAO",$A27&lt;&gt;"INSUMO",$A27&lt;&gt;"")</formula>
    </cfRule>
    <cfRule type="expression" dxfId="6" priority="10" stopIfTrue="1">
      <formula>AND(OR($A27="COMPOSICAO",$A27="INSUMO",$A27&lt;&gt;""),$A27&lt;&gt;"")</formula>
    </cfRule>
  </conditionalFormatting>
  <conditionalFormatting sqref="B41:F57">
    <cfRule type="expression" dxfId="5" priority="7" stopIfTrue="1">
      <formula>AND($A41&lt;&gt;"COMPOSICAO",$A41&lt;&gt;"INSUMO",$A41&lt;&gt;"")</formula>
    </cfRule>
    <cfRule type="expression" dxfId="4" priority="8" stopIfTrue="1">
      <formula>AND(OR($A41="COMPOSICAO",$A41="INSUMO",$A41&lt;&gt;""),$A41&lt;&gt;"")</formula>
    </cfRule>
  </conditionalFormatting>
  <conditionalFormatting sqref="B63:F63 B64:D74">
    <cfRule type="expression" dxfId="1" priority="1" stopIfTrue="1">
      <formula>AND($A63&lt;&gt;"COMPOSICAO",$A63&lt;&gt;"INSUMO",$A63&lt;&gt;"")</formula>
    </cfRule>
    <cfRule type="expression" dxfId="0" priority="2" stopIfTrue="1">
      <formula>AND(OR($A63="COMPOSICAO",$A63="INSUMO",$A63&lt;&gt;""),$A63&lt;&gt;"")</formula>
    </cfRule>
  </conditionalFormatting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Composição de Preços</vt:lpstr>
      <vt:lpstr>'Composição de Preços'!Area_de_impressao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Cleber Santana</cp:lastModifiedBy>
  <cp:lastPrinted>2018-03-19T19:17:07Z</cp:lastPrinted>
  <dcterms:created xsi:type="dcterms:W3CDTF">2012-10-15T18:57:41Z</dcterms:created>
  <dcterms:modified xsi:type="dcterms:W3CDTF">2018-03-20T18:43:54Z</dcterms:modified>
</cp:coreProperties>
</file>